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cejo13221\copia seguridad pc concejo 2022 marzo2\2.024\CONTRALORIA ( AUDITORIA 2023)\RPTAS Requerimiento de Inf. No. 6\"/>
    </mc:Choice>
  </mc:AlternateContent>
  <bookViews>
    <workbookView xWindow="0" yWindow="0" windowWidth="28800" windowHeight="12210"/>
  </bookViews>
  <sheets>
    <sheet name="Matrices de  PSTO Concejo 2023" sheetId="9" r:id="rId1"/>
    <sheet name="MATRIZ TRANS LEY 617  2023" sheetId="8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C10" i="8" l="1"/>
  <c r="T10" i="9"/>
  <c r="S10" i="9"/>
  <c r="R10" i="9"/>
  <c r="Q10" i="9"/>
  <c r="P10" i="9"/>
  <c r="O10" i="9"/>
  <c r="I9" i="9"/>
  <c r="J9" i="9"/>
  <c r="K9" i="9"/>
  <c r="L9" i="9"/>
  <c r="H9" i="9"/>
  <c r="I10" i="9"/>
  <c r="J10" i="9"/>
  <c r="K10" i="9"/>
  <c r="L10" i="9"/>
  <c r="H10" i="9"/>
  <c r="K21" i="9"/>
  <c r="J21" i="9"/>
  <c r="I21" i="9"/>
  <c r="H21" i="9"/>
  <c r="H20" i="9"/>
  <c r="I20" i="9"/>
  <c r="J20" i="9"/>
  <c r="K20" i="9"/>
  <c r="L20" i="9"/>
  <c r="L21" i="9"/>
  <c r="C3" i="8" l="1"/>
  <c r="C12" i="8" l="1"/>
  <c r="C13" i="8" s="1"/>
</calcChain>
</file>

<file path=xl/sharedStrings.xml><?xml version="1.0" encoding="utf-8"?>
<sst xmlns="http://schemas.openxmlformats.org/spreadsheetml/2006/main" count="53" uniqueCount="36">
  <si>
    <t>nombre</t>
  </si>
  <si>
    <t xml:space="preserve"> inicial </t>
  </si>
  <si>
    <t xml:space="preserve"> Presupuesto definitivo  </t>
  </si>
  <si>
    <t xml:space="preserve"> compromisos </t>
  </si>
  <si>
    <t xml:space="preserve"> obligación  </t>
  </si>
  <si>
    <t xml:space="preserve"> Pagos </t>
  </si>
  <si>
    <t>GASTOS DE FUNCIONAMIENTO</t>
  </si>
  <si>
    <t>SERVICIOS PERSONALES</t>
  </si>
  <si>
    <t>GASTOS GENERALES</t>
  </si>
  <si>
    <t xml:space="preserve">TOTAL GASTOS </t>
  </si>
  <si>
    <t xml:space="preserve">TOTAL INGRESOS </t>
  </si>
  <si>
    <t xml:space="preserve">TRANSFERENCIA </t>
  </si>
  <si>
    <t xml:space="preserve">Transferencia </t>
  </si>
  <si>
    <r>
      <t>CONCEJO MUNICIPAL PRESUPUESTO DE</t>
    </r>
    <r>
      <rPr>
        <b/>
        <sz val="8"/>
        <color rgb="FFFF0000"/>
        <rFont val="Arial"/>
        <family val="2"/>
      </rPr>
      <t xml:space="preserve"> INGRESO </t>
    </r>
    <r>
      <rPr>
        <b/>
        <sz val="8"/>
        <color rgb="FF000000"/>
        <rFont val="Arial"/>
        <family val="2"/>
      </rPr>
      <t>CIFRAS EN PESOS</t>
    </r>
  </si>
  <si>
    <t>N° de sesiones permitidas según la Ley</t>
  </si>
  <si>
    <t>Monto máximo permitido</t>
  </si>
  <si>
    <t>Honorarios Concejales</t>
  </si>
  <si>
    <t>Gastos de Funcionamiento Concejo</t>
  </si>
  <si>
    <t>Total, Transferencia realizada</t>
  </si>
  <si>
    <t>Diferencia</t>
  </si>
  <si>
    <t>Nivel de cumplimiento (cumple /no cumple)</t>
  </si>
  <si>
    <t>Numero de concejales</t>
  </si>
  <si>
    <t>Cantidad de Sesiones realizadas (extraordinarias)</t>
  </si>
  <si>
    <t>Cantidad de Sesiones realizadas (ordinarias)</t>
  </si>
  <si>
    <t>Ingresos corrientes de libre destinación $</t>
  </si>
  <si>
    <t xml:space="preserve">CONCEJO MUNICIPAL CARTAGO </t>
  </si>
  <si>
    <r>
      <t xml:space="preserve"> PRESUPUESTO DE GASTOS VIGENCI</t>
    </r>
    <r>
      <rPr>
        <b/>
        <sz val="8"/>
        <color rgb="FFFF0000"/>
        <rFont val="Arial"/>
        <family val="2"/>
      </rPr>
      <t xml:space="preserve">A 2023 </t>
    </r>
    <r>
      <rPr>
        <b/>
        <sz val="8"/>
        <color rgb="FF000000"/>
        <rFont val="Arial"/>
        <family val="2"/>
      </rPr>
      <t>CIFRAS EN PESOS</t>
    </r>
  </si>
  <si>
    <t>Fuente: Concejo Mpal. Presupuesto Municipio CARTAGO 2023</t>
  </si>
  <si>
    <t xml:space="preserve">CONCEJO MUNICIPAL CARTAGO  </t>
  </si>
  <si>
    <t>Fuente: Concejo Mpal. Presupuesto Municipio CARTAGO  2022-2023</t>
  </si>
  <si>
    <r>
      <t>PRESUPUESTO DE GASTOS VIGENCI</t>
    </r>
    <r>
      <rPr>
        <b/>
        <sz val="8"/>
        <color rgb="FFFF0000"/>
        <rFont val="Arial"/>
        <family val="2"/>
      </rPr>
      <t xml:space="preserve">A 2022 </t>
    </r>
    <r>
      <rPr>
        <b/>
        <sz val="8"/>
        <color rgb="FF000000"/>
        <rFont val="Arial"/>
        <family val="2"/>
      </rPr>
      <t>CIFRAS EN PESOS</t>
    </r>
  </si>
  <si>
    <t>Fuente: Concejo Mpal. Presupuesto Municipio CARTAGO 2022</t>
  </si>
  <si>
    <t>MATRIZ TRANSFERENCIA 2023</t>
  </si>
  <si>
    <t>VIGENCIA 2023</t>
  </si>
  <si>
    <t>CONCEJO MUNICIPAL CARTAGO  VIGENCIA 2023</t>
  </si>
  <si>
    <t>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</si>
</sst>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&quot;kr&quot;\ * #,##0.00_ ;_ &quot;kr&quot;\ * \-#,##0.00_ ;_ &quot;kr&quot;\ * &quot;-&quot;??_ ;_ @_ 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5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10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" fillId="24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0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9" fillId="33" borderId="0" applyNumberFormat="0" applyBorder="0" applyAlignment="0" applyProtection="0"/>
    <xf numFmtId="0" fontId="3" fillId="0" borderId="0"/>
    <xf numFmtId="37" fontId="21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1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5" fillId="2" borderId="1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/>
    </xf>
    <xf numFmtId="0" fontId="0" fillId="2" borderId="0" xfId="0" applyFill="1"/>
    <xf numFmtId="167" fontId="0" fillId="2" borderId="0" xfId="0" applyNumberFormat="1" applyFill="1"/>
    <xf numFmtId="4" fontId="0" fillId="0" borderId="0" xfId="0" applyNumberFormat="1"/>
    <xf numFmtId="0" fontId="25" fillId="2" borderId="16" xfId="0" applyFont="1" applyFill="1" applyBorder="1" applyAlignment="1">
      <alignment horizontal="center" vertical="center"/>
    </xf>
    <xf numFmtId="4" fontId="24" fillId="2" borderId="16" xfId="0" applyNumberFormat="1" applyFont="1" applyFill="1" applyBorder="1" applyAlignment="1">
      <alignment horizontal="right" vertical="center"/>
    </xf>
    <xf numFmtId="0" fontId="0" fillId="0" borderId="17" xfId="0" applyBorder="1"/>
    <xf numFmtId="0" fontId="25" fillId="2" borderId="16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vertical="center"/>
    </xf>
    <xf numFmtId="4" fontId="24" fillId="2" borderId="17" xfId="0" applyNumberFormat="1" applyFont="1" applyFill="1" applyBorder="1" applyAlignment="1">
      <alignment horizontal="right" vertical="center"/>
    </xf>
    <xf numFmtId="0" fontId="24" fillId="2" borderId="23" xfId="0" applyFont="1" applyFill="1" applyBorder="1" applyAlignment="1">
      <alignment vertical="center"/>
    </xf>
    <xf numFmtId="4" fontId="24" fillId="2" borderId="24" xfId="0" applyNumberFormat="1" applyFont="1" applyFill="1" applyBorder="1" applyAlignment="1">
      <alignment horizontal="right" vertical="center"/>
    </xf>
    <xf numFmtId="4" fontId="24" fillId="2" borderId="25" xfId="0" applyNumberFormat="1" applyFont="1" applyFill="1" applyBorder="1" applyAlignment="1">
      <alignment horizontal="right" vertical="center"/>
    </xf>
    <xf numFmtId="4" fontId="24" fillId="2" borderId="22" xfId="0" applyNumberFormat="1" applyFont="1" applyFill="1" applyBorder="1" applyAlignment="1">
      <alignment horizontal="right" vertical="center"/>
    </xf>
    <xf numFmtId="4" fontId="24" fillId="2" borderId="23" xfId="0" applyNumberFormat="1" applyFont="1" applyFill="1" applyBorder="1" applyAlignment="1">
      <alignment horizontal="right" vertical="center"/>
    </xf>
    <xf numFmtId="0" fontId="0" fillId="0" borderId="25" xfId="0" applyBorder="1"/>
    <xf numFmtId="0" fontId="0" fillId="0" borderId="28" xfId="0" applyBorder="1"/>
    <xf numFmtId="0" fontId="2" fillId="0" borderId="0" xfId="0" applyFont="1"/>
    <xf numFmtId="0" fontId="2" fillId="0" borderId="29" xfId="0" applyFont="1" applyBorder="1" applyAlignment="1">
      <alignment horizontal="center"/>
    </xf>
    <xf numFmtId="3" fontId="24" fillId="2" borderId="1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28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2" fillId="0" borderId="22" xfId="0" applyFont="1" applyBorder="1"/>
    <xf numFmtId="3" fontId="0" fillId="0" borderId="17" xfId="0" applyNumberFormat="1" applyBorder="1" applyAlignment="1">
      <alignment horizontal="right"/>
    </xf>
    <xf numFmtId="0" fontId="2" fillId="0" borderId="23" xfId="0" applyFont="1" applyBorder="1"/>
    <xf numFmtId="43" fontId="2" fillId="2" borderId="21" xfId="94" applyFont="1" applyFill="1" applyBorder="1"/>
    <xf numFmtId="0" fontId="25" fillId="2" borderId="14" xfId="0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horizontal="right" vertical="center"/>
    </xf>
    <xf numFmtId="0" fontId="25" fillId="2" borderId="22" xfId="0" applyFont="1" applyFill="1" applyBorder="1" applyAlignment="1">
      <alignment vertical="center"/>
    </xf>
    <xf numFmtId="4" fontId="25" fillId="2" borderId="16" xfId="0" applyNumberFormat="1" applyFont="1" applyFill="1" applyBorder="1" applyAlignment="1">
      <alignment horizontal="right" vertical="center"/>
    </xf>
    <xf numFmtId="0" fontId="27" fillId="0" borderId="25" xfId="0" applyFont="1" applyBorder="1" applyAlignment="1">
      <alignment horizont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</cellXfs>
  <cellStyles count="95">
    <cellStyle name="20% - Énfasis1" xfId="75" builtinId="30" customBuiltin="1"/>
    <cellStyle name="20% - Énfasis1 2" xfId="36"/>
    <cellStyle name="20% - Énfasis1 3" xfId="37"/>
    <cellStyle name="20% - Énfasis1 4" xfId="38"/>
    <cellStyle name="20% - Énfasis2" xfId="76" builtinId="34" customBuiltin="1"/>
    <cellStyle name="20% - Énfasis2 2" xfId="39"/>
    <cellStyle name="20% - Énfasis2 3" xfId="40"/>
    <cellStyle name="20% - Énfasis2 4" xfId="41"/>
    <cellStyle name="20% - Énfasis3" xfId="77" builtinId="38" customBuiltin="1"/>
    <cellStyle name="20% - Énfasis3 2" xfId="42"/>
    <cellStyle name="20% - Énfasis3 3" xfId="43"/>
    <cellStyle name="20% - Énfasis3 4" xfId="44"/>
    <cellStyle name="20% - Énfasis4" xfId="80" builtinId="42" customBuiltin="1"/>
    <cellStyle name="20% - Énfasis4 2" xfId="45"/>
    <cellStyle name="20% - Énfasis4 3" xfId="46"/>
    <cellStyle name="20% - Énfasis4 4" xfId="47"/>
    <cellStyle name="20% - Énfasis5" xfId="30" builtinId="46" customBuiltin="1"/>
    <cellStyle name="20% - Énfasis6" xfId="34" builtinId="50" customBuiltin="1"/>
    <cellStyle name="40% - Énfasis1" xfId="21" builtinId="31" customBuiltin="1"/>
    <cellStyle name="40% - Énfasis2" xfId="24" builtinId="35" customBuiltin="1"/>
    <cellStyle name="40% - Énfasis3" xfId="78" builtinId="39" customBuiltin="1"/>
    <cellStyle name="40% - Énfasis3 2" xfId="48"/>
    <cellStyle name="40% - Énfasis3 3" xfId="49"/>
    <cellStyle name="40% - Énfasis3 4" xfId="50"/>
    <cellStyle name="40% - Énfasis4" xfId="28" builtinId="43" customBuiltin="1"/>
    <cellStyle name="40% - Énfasis5" xfId="31" builtinId="47" customBuiltin="1"/>
    <cellStyle name="40% - Énfasis6" xfId="35" builtinId="51" customBuiltin="1"/>
    <cellStyle name="60% - Énfasis1" xfId="22" builtinId="32" customBuiltin="1"/>
    <cellStyle name="60% - Énfasis2" xfId="25" builtinId="36" customBuiltin="1"/>
    <cellStyle name="60% - Énfasis3" xfId="79" builtinId="40" customBuiltin="1"/>
    <cellStyle name="60% - Énfasis3 2" xfId="51"/>
    <cellStyle name="60% - Énfasis3 3" xfId="52"/>
    <cellStyle name="60% - Énfasis3 4" xfId="53"/>
    <cellStyle name="60% - Énfasis4" xfId="81" builtinId="44" customBuiltin="1"/>
    <cellStyle name="60% - Énfasis4 2" xfId="54"/>
    <cellStyle name="60% - Énfasis4 3" xfId="55"/>
    <cellStyle name="60% - Énfasis4 4" xfId="56"/>
    <cellStyle name="60% - Énfasis5" xfId="32" builtinId="48" customBuiltin="1"/>
    <cellStyle name="60% - Énfasis6" xfId="82" builtinId="52" customBuiltin="1"/>
    <cellStyle name="60% - Énfasis6 2" xfId="57"/>
    <cellStyle name="60% - Énfasis6 3" xfId="58"/>
    <cellStyle name="60% - Énfasis6 4" xfId="59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7" builtinId="41" customBuiltin="1"/>
    <cellStyle name="Énfasis5" xfId="29" builtinId="45" customBuiltin="1"/>
    <cellStyle name="Énfasis6" xfId="33" builtinId="49" customBuiltin="1"/>
    <cellStyle name="Entrada" xfId="12" builtinId="20" customBuiltin="1"/>
    <cellStyle name="Incorrecto" xfId="10" builtinId="27" customBuiltin="1"/>
    <cellStyle name="Millares" xfId="94" builtinId="3"/>
    <cellStyle name="Millares 2" xfId="60"/>
    <cellStyle name="Millares 2 2" xfId="61"/>
    <cellStyle name="Millares 2 3" xfId="62"/>
    <cellStyle name="Millares 2 4" xfId="63"/>
    <cellStyle name="Millares 2 5" xfId="64"/>
    <cellStyle name="Millares 2 6" xfId="65"/>
    <cellStyle name="Millares 2 7" xfId="66"/>
    <cellStyle name="Millares 3" xfId="67"/>
    <cellStyle name="Millares 4" xfId="68"/>
    <cellStyle name="Millares 5" xfId="73"/>
    <cellStyle name="Millares 6" xfId="85"/>
    <cellStyle name="Moneda 3" xfId="89"/>
    <cellStyle name="Neutral" xfId="11" builtinId="28" customBuiltin="1"/>
    <cellStyle name="Normal" xfId="0" builtinId="0"/>
    <cellStyle name="Normal 2" xfId="2"/>
    <cellStyle name="Normal 2 2" xfId="88"/>
    <cellStyle name="Normal 2 3" xfId="90"/>
    <cellStyle name="Normal 2 4" xfId="87"/>
    <cellStyle name="Normal 3" xfId="1"/>
    <cellStyle name="Normal 4" xfId="3"/>
    <cellStyle name="Normal 4 2" xfId="83"/>
    <cellStyle name="Normal 5" xfId="84"/>
    <cellStyle name="Normal 56" xfId="93"/>
    <cellStyle name="Normal 6" xfId="91"/>
    <cellStyle name="Normal 6 2" xfId="92"/>
    <cellStyle name="Notas" xfId="74" builtinId="10" customBuiltin="1"/>
    <cellStyle name="Notas 2" xfId="69"/>
    <cellStyle name="Notas 3" xfId="70"/>
    <cellStyle name="Notas 4" xfId="71"/>
    <cellStyle name="Porcentaje 2" xfId="72"/>
    <cellStyle name="Porcentaje 3" xfId="86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colors>
    <mruColors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RIOS%20-%20(E)%20DIR%20PPTO\VIGENCIA%202023\INFORME%20DE%20GESTI&#211;N\DICIEMBRE\Formato%20Viabilidad%20Financiera%20a%2031%20Diciembre%202023%20-%20Ley%20617%20de%20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.%20ERIKA%20OCAMPO\MATRIZ%20CONCEJO%20Vigencia%202022-2023-%20CONTRALORIA\E.P%20GASTOS%20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1 (2)"/>
    </sheetNames>
    <sheetDataSet>
      <sheetData sheetId="0">
        <row r="102">
          <cell r="D102">
            <v>58239668799.645187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3"/>
      <sheetName val="Hoja2"/>
      <sheetName val="Hoja1"/>
      <sheetName val="Gastos Matriz Compar"/>
    </sheetNames>
    <sheetDataSet>
      <sheetData sheetId="0">
        <row r="138">
          <cell r="M138">
            <v>470485497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T44"/>
  <sheetViews>
    <sheetView tabSelected="1" topLeftCell="E1" workbookViewId="0">
      <selection activeCell="J19" sqref="J19"/>
    </sheetView>
  </sheetViews>
  <sheetFormatPr baseColWidth="10" defaultRowHeight="15" x14ac:dyDescent="0.25"/>
  <cols>
    <col min="7" max="7" width="25.140625" customWidth="1"/>
    <col min="8" max="8" width="15.28515625" bestFit="1" customWidth="1"/>
    <col min="9" max="9" width="16.42578125" customWidth="1"/>
    <col min="10" max="11" width="13" bestFit="1" customWidth="1"/>
    <col min="12" max="12" width="14.85546875" customWidth="1"/>
    <col min="13" max="13" width="13" bestFit="1" customWidth="1"/>
    <col min="14" max="14" width="14.140625" bestFit="1" customWidth="1"/>
    <col min="15" max="16" width="13.85546875" bestFit="1" customWidth="1"/>
    <col min="17" max="17" width="11.7109375" bestFit="1" customWidth="1"/>
    <col min="18" max="19" width="13.85546875" bestFit="1" customWidth="1"/>
    <col min="20" max="20" width="13" bestFit="1" customWidth="1"/>
  </cols>
  <sheetData>
    <row r="5" spans="7:20" ht="15.75" thickBot="1" x14ac:dyDescent="0.3"/>
    <row r="6" spans="7:20" ht="15.75" thickBot="1" x14ac:dyDescent="0.3">
      <c r="G6" s="51" t="s">
        <v>25</v>
      </c>
      <c r="H6" s="52"/>
      <c r="I6" s="52"/>
      <c r="J6" s="52"/>
      <c r="K6" s="52"/>
      <c r="L6" s="54"/>
      <c r="N6" s="42" t="s">
        <v>28</v>
      </c>
      <c r="O6" s="43"/>
      <c r="P6" s="43"/>
      <c r="Q6" s="43"/>
      <c r="R6" s="43"/>
      <c r="S6" s="43"/>
      <c r="T6" s="44"/>
    </row>
    <row r="7" spans="7:20" ht="15.75" thickBot="1" x14ac:dyDescent="0.3">
      <c r="G7" s="51" t="s">
        <v>26</v>
      </c>
      <c r="H7" s="52"/>
      <c r="I7" s="52"/>
      <c r="J7" s="52"/>
      <c r="K7" s="52"/>
      <c r="L7" s="54"/>
      <c r="N7" s="45" t="s">
        <v>13</v>
      </c>
      <c r="O7" s="46"/>
      <c r="P7" s="46"/>
      <c r="Q7" s="46"/>
      <c r="R7" s="46"/>
      <c r="S7" s="46"/>
      <c r="T7" s="47"/>
    </row>
    <row r="8" spans="7:20" ht="23.25" thickBot="1" x14ac:dyDescent="0.3">
      <c r="G8" s="1" t="s">
        <v>0</v>
      </c>
      <c r="H8" s="2" t="s">
        <v>1</v>
      </c>
      <c r="I8" s="3" t="s">
        <v>2</v>
      </c>
      <c r="J8" s="2" t="s">
        <v>3</v>
      </c>
      <c r="K8" s="2" t="s">
        <v>4</v>
      </c>
      <c r="L8" s="2" t="s">
        <v>5</v>
      </c>
      <c r="N8" s="48">
        <v>2022</v>
      </c>
      <c r="O8" s="49"/>
      <c r="P8" s="49"/>
      <c r="Q8" s="50"/>
      <c r="R8" s="48">
        <v>2023</v>
      </c>
      <c r="S8" s="49"/>
      <c r="T8" s="50"/>
    </row>
    <row r="9" spans="7:20" ht="23.25" thickBot="1" x14ac:dyDescent="0.3">
      <c r="G9" s="1" t="s">
        <v>9</v>
      </c>
      <c r="H9" s="38">
        <f>+H10</f>
        <v>1225114724.7</v>
      </c>
      <c r="I9" s="38">
        <f t="shared" ref="I9:L9" si="0">+I10</f>
        <v>1269334026.8499999</v>
      </c>
      <c r="J9" s="38">
        <f t="shared" si="0"/>
        <v>1242247448</v>
      </c>
      <c r="K9" s="38">
        <f t="shared" si="0"/>
        <v>1242247448</v>
      </c>
      <c r="L9" s="38">
        <f t="shared" si="0"/>
        <v>1164978839</v>
      </c>
      <c r="N9" s="12" t="s">
        <v>0</v>
      </c>
      <c r="O9" s="8" t="s">
        <v>1</v>
      </c>
      <c r="P9" s="11" t="s">
        <v>2</v>
      </c>
      <c r="Q9" s="13" t="s">
        <v>12</v>
      </c>
      <c r="R9" s="12" t="s">
        <v>1</v>
      </c>
      <c r="S9" s="11" t="s">
        <v>2</v>
      </c>
      <c r="T9" s="13" t="s">
        <v>12</v>
      </c>
    </row>
    <row r="10" spans="7:20" ht="15.75" thickBot="1" x14ac:dyDescent="0.3">
      <c r="G10" s="37" t="s">
        <v>6</v>
      </c>
      <c r="H10" s="38">
        <f>+H11+H12</f>
        <v>1225114724.7</v>
      </c>
      <c r="I10" s="38">
        <f t="shared" ref="I10:L10" si="1">+I11+I12</f>
        <v>1269334026.8499999</v>
      </c>
      <c r="J10" s="38">
        <f t="shared" si="1"/>
        <v>1242247448</v>
      </c>
      <c r="K10" s="38">
        <f t="shared" si="1"/>
        <v>1242247448</v>
      </c>
      <c r="L10" s="38">
        <f t="shared" si="1"/>
        <v>1164978839</v>
      </c>
      <c r="N10" s="39" t="s">
        <v>10</v>
      </c>
      <c r="O10" s="40">
        <f t="shared" ref="O10:T10" si="2">+O11</f>
        <v>929404211</v>
      </c>
      <c r="P10" s="40">
        <f t="shared" si="2"/>
        <v>988301608.16000009</v>
      </c>
      <c r="Q10" s="40">
        <f t="shared" si="2"/>
        <v>950816008</v>
      </c>
      <c r="R10" s="40">
        <f t="shared" si="2"/>
        <v>52442838969.230003</v>
      </c>
      <c r="S10" s="40">
        <f t="shared" si="2"/>
        <v>55162523365.43</v>
      </c>
      <c r="T10" s="40">
        <f t="shared" si="2"/>
        <v>1242247448</v>
      </c>
    </row>
    <row r="11" spans="7:20" ht="15.75" thickBot="1" x14ac:dyDescent="0.3">
      <c r="G11" s="4" t="s">
        <v>7</v>
      </c>
      <c r="H11" s="25">
        <v>695879543.42000008</v>
      </c>
      <c r="I11" s="25">
        <v>720041287.29000008</v>
      </c>
      <c r="J11" s="25">
        <v>710689931</v>
      </c>
      <c r="K11" s="25">
        <v>710689931</v>
      </c>
      <c r="L11" s="25">
        <v>690361322</v>
      </c>
      <c r="N11" s="14" t="s">
        <v>11</v>
      </c>
      <c r="O11" s="19">
        <v>929404211</v>
      </c>
      <c r="P11" s="9">
        <v>988301608.16000009</v>
      </c>
      <c r="Q11" s="15">
        <v>950816008</v>
      </c>
      <c r="R11" s="9">
        <v>52442838969.230003</v>
      </c>
      <c r="S11" s="9">
        <v>55162523365.43</v>
      </c>
      <c r="T11" s="15">
        <v>1242247448</v>
      </c>
    </row>
    <row r="12" spans="7:20" ht="15.75" thickBot="1" x14ac:dyDescent="0.3">
      <c r="G12" s="4" t="s">
        <v>8</v>
      </c>
      <c r="H12" s="25">
        <v>529235181.27999997</v>
      </c>
      <c r="I12" s="25">
        <v>549292739.55999994</v>
      </c>
      <c r="J12" s="25">
        <v>531557517</v>
      </c>
      <c r="K12" s="25">
        <v>531557517</v>
      </c>
      <c r="L12" s="25">
        <v>474617517</v>
      </c>
      <c r="N12" s="14"/>
      <c r="O12" s="9"/>
      <c r="P12" s="9"/>
      <c r="Q12" s="15"/>
      <c r="R12" s="19"/>
      <c r="S12" s="9"/>
      <c r="T12" s="10"/>
    </row>
    <row r="13" spans="7:20" ht="15.75" thickBot="1" x14ac:dyDescent="0.3">
      <c r="G13" s="51" t="s">
        <v>27</v>
      </c>
      <c r="H13" s="52"/>
      <c r="I13" s="52"/>
      <c r="J13" s="52"/>
      <c r="K13" s="52"/>
      <c r="L13" s="53"/>
      <c r="N13" s="16"/>
      <c r="O13" s="17"/>
      <c r="P13" s="17"/>
      <c r="Q13" s="18"/>
      <c r="R13" s="20"/>
      <c r="S13" s="17"/>
      <c r="T13" s="21"/>
    </row>
    <row r="14" spans="7:20" ht="15.75" thickBot="1" x14ac:dyDescent="0.3">
      <c r="G14" s="5"/>
      <c r="H14" s="5"/>
      <c r="I14" s="5"/>
      <c r="J14" s="5"/>
      <c r="K14" s="5"/>
      <c r="L14" s="5"/>
      <c r="N14" s="51" t="s">
        <v>29</v>
      </c>
      <c r="O14" s="52"/>
      <c r="P14" s="52"/>
      <c r="Q14" s="52"/>
      <c r="R14" s="52"/>
      <c r="S14" s="53"/>
      <c r="T14" s="22"/>
    </row>
    <row r="15" spans="7:20" x14ac:dyDescent="0.25">
      <c r="G15" s="5"/>
      <c r="H15" s="5"/>
      <c r="I15" s="5"/>
      <c r="J15" s="5"/>
      <c r="K15" s="5"/>
      <c r="L15" s="5"/>
    </row>
    <row r="16" spans="7:20" ht="15.75" thickBot="1" x14ac:dyDescent="0.3">
      <c r="G16" s="5"/>
      <c r="H16" s="5"/>
      <c r="I16" s="5"/>
      <c r="J16" s="5"/>
      <c r="K16" s="5"/>
      <c r="L16" s="5"/>
    </row>
    <row r="17" spans="7:12" ht="15.75" thickBot="1" x14ac:dyDescent="0.3">
      <c r="G17" s="51" t="s">
        <v>25</v>
      </c>
      <c r="H17" s="52"/>
      <c r="I17" s="52"/>
      <c r="J17" s="52"/>
      <c r="K17" s="52"/>
      <c r="L17" s="54"/>
    </row>
    <row r="18" spans="7:12" ht="15.75" thickBot="1" x14ac:dyDescent="0.3">
      <c r="G18" s="51" t="s">
        <v>30</v>
      </c>
      <c r="H18" s="52"/>
      <c r="I18" s="52"/>
      <c r="J18" s="52"/>
      <c r="K18" s="52"/>
      <c r="L18" s="54"/>
    </row>
    <row r="19" spans="7:12" ht="23.25" thickBot="1" x14ac:dyDescent="0.3">
      <c r="G19" s="1" t="s">
        <v>0</v>
      </c>
      <c r="H19" s="2" t="s">
        <v>1</v>
      </c>
      <c r="I19" s="3" t="s">
        <v>2</v>
      </c>
      <c r="J19" s="2" t="s">
        <v>3</v>
      </c>
      <c r="K19" s="2" t="s">
        <v>4</v>
      </c>
      <c r="L19" s="2" t="s">
        <v>5</v>
      </c>
    </row>
    <row r="20" spans="7:12" ht="15.75" thickBot="1" x14ac:dyDescent="0.3">
      <c r="G20" s="1" t="s">
        <v>9</v>
      </c>
      <c r="H20" s="38">
        <f>+H21</f>
        <v>929404211</v>
      </c>
      <c r="I20" s="38">
        <f t="shared" ref="I20:L20" si="3">+I21</f>
        <v>988301608.16000009</v>
      </c>
      <c r="J20" s="38">
        <f t="shared" si="3"/>
        <v>950816008</v>
      </c>
      <c r="K20" s="38">
        <f t="shared" si="3"/>
        <v>950816008</v>
      </c>
      <c r="L20" s="38">
        <f t="shared" si="3"/>
        <v>932761606</v>
      </c>
    </row>
    <row r="21" spans="7:12" ht="15.75" thickBot="1" x14ac:dyDescent="0.3">
      <c r="G21" s="37" t="s">
        <v>6</v>
      </c>
      <c r="H21" s="38">
        <f>+H22+H23</f>
        <v>929404211</v>
      </c>
      <c r="I21" s="38">
        <f>+I22+I23</f>
        <v>988301608.16000009</v>
      </c>
      <c r="J21" s="38">
        <f>+J22+J23</f>
        <v>950816008</v>
      </c>
      <c r="K21" s="38">
        <f>+K22+K23</f>
        <v>950816008</v>
      </c>
      <c r="L21" s="38">
        <f t="shared" ref="L21" si="4">+L22+L23</f>
        <v>932761606</v>
      </c>
    </row>
    <row r="22" spans="7:12" ht="15.75" thickBot="1" x14ac:dyDescent="0.3">
      <c r="G22" s="4" t="s">
        <v>7</v>
      </c>
      <c r="H22" s="25">
        <v>566339620</v>
      </c>
      <c r="I22" s="25">
        <v>575798757</v>
      </c>
      <c r="J22" s="25">
        <v>561094357</v>
      </c>
      <c r="K22" s="25">
        <v>561094357</v>
      </c>
      <c r="L22" s="25">
        <v>543039955</v>
      </c>
    </row>
    <row r="23" spans="7:12" ht="15.75" thickBot="1" x14ac:dyDescent="0.3">
      <c r="G23" s="4" t="s">
        <v>8</v>
      </c>
      <c r="H23" s="25">
        <v>363064591</v>
      </c>
      <c r="I23" s="25">
        <v>412502851.16000003</v>
      </c>
      <c r="J23" s="25">
        <v>389721651</v>
      </c>
      <c r="K23" s="25">
        <v>389721651</v>
      </c>
      <c r="L23" s="25">
        <v>389721651</v>
      </c>
    </row>
    <row r="24" spans="7:12" ht="15.75" thickBot="1" x14ac:dyDescent="0.3">
      <c r="G24" s="51" t="s">
        <v>31</v>
      </c>
      <c r="H24" s="52"/>
      <c r="I24" s="52"/>
      <c r="J24" s="52"/>
      <c r="K24" s="52"/>
      <c r="L24" s="53"/>
    </row>
    <row r="25" spans="7:12" x14ac:dyDescent="0.25">
      <c r="G25" s="5"/>
      <c r="H25" s="5"/>
      <c r="I25" s="5"/>
      <c r="J25" s="5"/>
      <c r="K25" s="5"/>
      <c r="L25" s="5"/>
    </row>
    <row r="26" spans="7:12" x14ac:dyDescent="0.25">
      <c r="G26" s="5"/>
      <c r="H26" s="6"/>
      <c r="I26" s="6"/>
      <c r="J26" s="6"/>
      <c r="K26" s="6"/>
      <c r="L26" s="6"/>
    </row>
    <row r="32" spans="7:12" ht="30.75" customHeight="1" x14ac:dyDescent="0.25"/>
    <row r="44" spans="8:8" x14ac:dyDescent="0.25">
      <c r="H44" s="7"/>
    </row>
  </sheetData>
  <mergeCells count="11">
    <mergeCell ref="G24:L24"/>
    <mergeCell ref="G6:L6"/>
    <mergeCell ref="G7:L7"/>
    <mergeCell ref="G13:L13"/>
    <mergeCell ref="G17:L17"/>
    <mergeCell ref="G18:L18"/>
    <mergeCell ref="N6:T6"/>
    <mergeCell ref="N7:T7"/>
    <mergeCell ref="N8:Q8"/>
    <mergeCell ref="R8:T8"/>
    <mergeCell ref="N14:S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C30" sqref="C30"/>
    </sheetView>
  </sheetViews>
  <sheetFormatPr baseColWidth="10" defaultRowHeight="15" x14ac:dyDescent="0.25"/>
  <cols>
    <col min="2" max="2" width="53" bestFit="1" customWidth="1"/>
    <col min="3" max="3" width="22" customWidth="1"/>
    <col min="5" max="5" width="12.7109375" bestFit="1" customWidth="1"/>
  </cols>
  <sheetData>
    <row r="2" spans="2:5" ht="15.75" thickBot="1" x14ac:dyDescent="0.3">
      <c r="B2" s="23" t="s">
        <v>32</v>
      </c>
    </row>
    <row r="3" spans="2:5" ht="15.75" thickBot="1" x14ac:dyDescent="0.3">
      <c r="B3" s="28" t="s">
        <v>24</v>
      </c>
      <c r="C3" s="36">
        <f>+[1]Hoja1!$D$102</f>
        <v>58239668799.645187</v>
      </c>
    </row>
    <row r="4" spans="2:5" ht="15.75" thickBot="1" x14ac:dyDescent="0.3">
      <c r="B4" s="24" t="s">
        <v>34</v>
      </c>
      <c r="C4" s="27" t="s">
        <v>33</v>
      </c>
    </row>
    <row r="5" spans="2:5" x14ac:dyDescent="0.25">
      <c r="B5" s="29" t="s">
        <v>21</v>
      </c>
      <c r="C5" s="30">
        <v>17</v>
      </c>
    </row>
    <row r="6" spans="2:5" x14ac:dyDescent="0.25">
      <c r="B6" s="31" t="s">
        <v>14</v>
      </c>
      <c r="C6" s="10">
        <v>90</v>
      </c>
    </row>
    <row r="7" spans="2:5" x14ac:dyDescent="0.25">
      <c r="B7" s="31" t="s">
        <v>23</v>
      </c>
      <c r="C7" s="10">
        <v>70</v>
      </c>
    </row>
    <row r="8" spans="2:5" x14ac:dyDescent="0.25">
      <c r="B8" s="32" t="s">
        <v>22</v>
      </c>
      <c r="C8" s="10">
        <v>20</v>
      </c>
    </row>
    <row r="9" spans="2:5" x14ac:dyDescent="0.25">
      <c r="B9" s="33" t="s">
        <v>15</v>
      </c>
      <c r="C9" s="34">
        <v>2115744514.4843497</v>
      </c>
    </row>
    <row r="10" spans="2:5" x14ac:dyDescent="0.25">
      <c r="B10" s="31" t="s">
        <v>16</v>
      </c>
      <c r="C10" s="34">
        <f>+[2]Sheet1!$M$138</f>
        <v>470485497</v>
      </c>
    </row>
    <row r="11" spans="2:5" x14ac:dyDescent="0.25">
      <c r="B11" s="31" t="s">
        <v>17</v>
      </c>
      <c r="C11" s="34">
        <v>771761951</v>
      </c>
      <c r="E11" s="26"/>
    </row>
    <row r="12" spans="2:5" x14ac:dyDescent="0.25">
      <c r="B12" s="33" t="s">
        <v>18</v>
      </c>
      <c r="C12" s="34">
        <f>+C10+C11</f>
        <v>1242247448</v>
      </c>
    </row>
    <row r="13" spans="2:5" x14ac:dyDescent="0.25">
      <c r="B13" s="31" t="s">
        <v>19</v>
      </c>
      <c r="C13" s="34">
        <f>+C9-C12</f>
        <v>873497066.48434973</v>
      </c>
      <c r="E13" s="26"/>
    </row>
    <row r="14" spans="2:5" ht="15.75" thickBot="1" x14ac:dyDescent="0.3">
      <c r="B14" s="35" t="s">
        <v>20</v>
      </c>
      <c r="C14" s="41" t="s">
        <v>35</v>
      </c>
      <c r="E14" s="2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Matrices de  PSTO Concejo 2023</vt:lpstr>
      <vt:lpstr>MATRIZ TRANS LEY 617  2023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VALLE DEL CAUCA</dc:creator>
  <cp:lastModifiedBy>Admin</cp:lastModifiedBy>
  <cp:lastPrinted>2019-01-28T19:32:14Z</cp:lastPrinted>
  <dcterms:created xsi:type="dcterms:W3CDTF">2011-01-24T15:59:31Z</dcterms:created>
  <dcterms:modified xsi:type="dcterms:W3CDTF">2024-05-07T16:56:53Z</dcterms:modified>
</cp:coreProperties>
</file>